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IM THOA\6.NAM 2023\11.Van ban di\Cong khai du toan\"/>
    </mc:Choice>
  </mc:AlternateContent>
  <bookViews>
    <workbookView xWindow="0" yWindow="0" windowWidth="19200" windowHeight="8280"/>
  </bookViews>
  <sheets>
    <sheet name="Hoi Pn -Dc theo mau " sheetId="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5" i="5" l="1"/>
  <c r="F10" i="5"/>
  <c r="F24" i="5" l="1"/>
  <c r="D24" i="5"/>
  <c r="F20" i="5"/>
  <c r="D20" i="5"/>
  <c r="F19" i="5"/>
  <c r="E19" i="5" s="1"/>
  <c r="F18" i="5"/>
  <c r="E18" i="5" s="1"/>
  <c r="E17" i="5"/>
  <c r="E16" i="5"/>
  <c r="E15" i="5"/>
  <c r="E14" i="5"/>
  <c r="F13" i="5"/>
  <c r="E13" i="5" s="1"/>
  <c r="E12" i="5"/>
  <c r="F11" i="5"/>
  <c r="E10" i="5"/>
  <c r="F9" i="5"/>
  <c r="E9" i="5"/>
  <c r="E8" i="5"/>
  <c r="E7" i="5"/>
  <c r="C6" i="5"/>
  <c r="F6" i="5" l="1"/>
  <c r="D6" i="5"/>
  <c r="E11" i="5"/>
  <c r="E6" i="5"/>
</calcChain>
</file>

<file path=xl/sharedStrings.xml><?xml version="1.0" encoding="utf-8"?>
<sst xmlns="http://schemas.openxmlformats.org/spreadsheetml/2006/main" count="30" uniqueCount="30">
  <si>
    <t>PHỤ LỤC ĐIỀU CHỈNH DỰ TOÁN NGÂN SÁCH NĂM 2023</t>
  </si>
  <si>
    <t>Nội dung công việc</t>
  </si>
  <si>
    <t>Stt</t>
  </si>
  <si>
    <t>Đơn vị tính: đồng</t>
  </si>
  <si>
    <t>Kinh phí giám sát 217,218</t>
  </si>
  <si>
    <t>Kinh phí hoạt động cơ sở đảng (chi bộ)</t>
  </si>
  <si>
    <t>Đề án 939 "Hỗ trợ Phụ nữ khởi nghiệp"</t>
  </si>
  <si>
    <t>Ứng dụng công nghệ thông tin 4.0 trong thực hiện Nghị quyết của Tỉnh ủy, khâu đột phá của Trung ương Hội tuyên truyền qua mạng trên website Hội LHPN tỉnh</t>
  </si>
  <si>
    <t>Họp mặt 8/3; 20/10</t>
  </si>
  <si>
    <t>Họp mặt cơ quan Hội Phụ nữ giải phóng khu Đông Nam bộ</t>
  </si>
  <si>
    <t>Tổ chức họp giao ban với Phụ nữ Campuchia</t>
  </si>
  <si>
    <t>Trại hè "Hoa hướng dương" năm 2023</t>
  </si>
  <si>
    <t>Tham gia Hội thi dân vũ và TDTT PN toàn quốc tại Bắc Giang</t>
  </si>
  <si>
    <t>Kinh phí mua sắm sửa chữa</t>
  </si>
  <si>
    <t>Kinh phí di dời</t>
  </si>
  <si>
    <t>Kinh phí công tác Hàn Quốc</t>
  </si>
  <si>
    <t>Biểu dương Chủ tịch Cơ sở giỏi toàn quốc</t>
  </si>
  <si>
    <t>Đề án 938" Tuyên truyền, giáo dục, vận động, hỗ trợ phụ nữ tham gia giải quyết một số vấn đề xã hội liên quan đến PN"</t>
  </si>
  <si>
    <t>Giảm</t>
  </si>
  <si>
    <t>Tăng/bổ sung</t>
  </si>
  <si>
    <t>Dự toán sau khi điều chỉnh</t>
  </si>
  <si>
    <t>Điều chỉnh</t>
  </si>
  <si>
    <t>Tập huấn ứng dụng KHCN để nâng cao quyền năng KT cho PN tại TP Vũng tàu</t>
  </si>
  <si>
    <t>Dự toán được giao (QĐ 2505/QĐ-UBND, 9/12/2023)</t>
  </si>
  <si>
    <t>Kinh phí không thực hiện chế độ tự chủ (Chương 512, Loại 340, Khoản 361, Mã nguồn NSNN 12, MDP: 200)</t>
  </si>
  <si>
    <t>Kinh phí tham dự Lễ trao giải Chung kết toàn quốc Cuộc thi "Phụ nữ khởi nghiệp, phát huy tài năng bản địa" và tổng kết thực hiện thỏa thuận hợp tác với Unilever năm 2023</t>
  </si>
  <si>
    <t>Đề án "Thành lập CLB/Tổ/Nhóm phụ nữ công nhân trong khu nhà trọ" (Đề án 08)</t>
  </si>
  <si>
    <t>Đề án "BD cán bộ Hội LHPN các cấp, chi hội trưởng phụ nữ " (Đề án 1893)</t>
  </si>
  <si>
    <t>Kinh phí tham dự chuỗi hoạt động Cụm Đông Nam bộ tại Vũng Tàu</t>
  </si>
  <si>
    <t>(Kèm theo Quyết định số    192/QĐ-BTV, ngày   11   tháng 12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</si>
</sst>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quot;$&quot;#.##0.00"/>
  </numFmts>
  <fonts count="7" x14ac:knownFonts="1">
    <font>
      <sz val="12"/>
      <color theme="1"/>
      <name val="Times New Roman"/>
      <family val="2"/>
    </font>
    <font>
      <sz val="12"/>
      <color theme="1"/>
      <name val="Times New Roman"/>
      <family val="2"/>
    </font>
    <font>
      <i/>
      <sz val="12"/>
      <color theme="1"/>
      <name val="Times New Roman"/>
      <family val="1"/>
    </font>
    <font>
      <b/>
      <sz val="11"/>
      <color theme="1"/>
      <name val="Times New Roman"/>
      <family val="1"/>
    </font>
    <font>
      <b/>
      <sz val="14"/>
      <color theme="1"/>
      <name val="Times New Roman"/>
      <family val="1"/>
    </font>
    <font>
      <sz val="11"/>
      <color theme="1"/>
      <name val="Times New Roman"/>
      <family val="1"/>
    </font>
    <font>
      <sz val="1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auto="1"/>
      </right>
      <top style="thin">
        <color indexed="64"/>
      </top>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164" fontId="0" fillId="0" borderId="0" xfId="0" applyNumberFormat="1"/>
    <xf numFmtId="0" fontId="3" fillId="0" borderId="0" xfId="0" applyFont="1" applyAlignment="1">
      <alignment horizontal="center"/>
    </xf>
    <xf numFmtId="165" fontId="3" fillId="0" borderId="4" xfId="0" applyNumberFormat="1" applyFont="1" applyBorder="1" applyAlignment="1">
      <alignment horizontal="center" vertical="center" wrapText="1"/>
    </xf>
    <xf numFmtId="0" fontId="5" fillId="0" borderId="1" xfId="0" applyFont="1" applyBorder="1"/>
    <xf numFmtId="0" fontId="5" fillId="0" borderId="1" xfId="0" applyFont="1" applyBorder="1" applyAlignment="1">
      <alignment horizontal="left"/>
    </xf>
    <xf numFmtId="164" fontId="5" fillId="0" borderId="1" xfId="1" applyNumberFormat="1" applyFont="1" applyBorder="1" applyAlignment="1">
      <alignment vertical="center" wrapText="1"/>
    </xf>
    <xf numFmtId="0" fontId="3" fillId="0" borderId="0" xfId="0" applyFont="1"/>
    <xf numFmtId="0" fontId="5" fillId="0" borderId="0" xfId="0" applyFont="1"/>
    <xf numFmtId="0" fontId="5" fillId="0" borderId="1" xfId="0" applyFont="1" applyBorder="1" applyAlignment="1">
      <alignment vertical="center"/>
    </xf>
    <xf numFmtId="164" fontId="5" fillId="0" borderId="1" xfId="1" applyNumberFormat="1" applyFont="1" applyFill="1" applyBorder="1" applyAlignment="1">
      <alignment vertical="center" wrapText="1"/>
    </xf>
    <xf numFmtId="165" fontId="3" fillId="0" borderId="4" xfId="0" applyNumberFormat="1" applyFont="1" applyBorder="1" applyAlignment="1">
      <alignment horizontal="center" vertical="center"/>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left" vertical="center" wrapText="1"/>
    </xf>
    <xf numFmtId="164" fontId="3" fillId="0" borderId="2" xfId="0" applyNumberFormat="1" applyFont="1" applyBorder="1" applyAlignment="1">
      <alignment horizontal="center" vertical="center" wrapText="1"/>
    </xf>
    <xf numFmtId="0" fontId="6" fillId="0" borderId="1" xfId="0" applyFont="1" applyFill="1" applyBorder="1"/>
    <xf numFmtId="164" fontId="6" fillId="0" borderId="1" xfId="1" applyNumberFormat="1" applyFont="1" applyFill="1" applyBorder="1" applyAlignment="1">
      <alignment vertical="center" wrapText="1"/>
    </xf>
    <xf numFmtId="0" fontId="6" fillId="0" borderId="0" xfId="0" applyFont="1" applyFill="1"/>
    <xf numFmtId="0" fontId="4"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right"/>
    </xf>
    <xf numFmtId="165" fontId="3" fillId="0" borderId="1" xfId="0" applyNumberFormat="1" applyFont="1" applyBorder="1" applyAlignment="1">
      <alignment horizontal="center" vertical="center"/>
    </xf>
    <xf numFmtId="165" fontId="3" fillId="0" borderId="6" xfId="0" applyNumberFormat="1" applyFont="1" applyBorder="1" applyAlignment="1">
      <alignment horizontal="center" vertical="center"/>
    </xf>
    <xf numFmtId="165" fontId="3" fillId="0" borderId="2" xfId="0" applyNumberFormat="1" applyFont="1" applyBorder="1" applyAlignment="1">
      <alignment horizontal="center" vertical="center"/>
    </xf>
    <xf numFmtId="0" fontId="3" fillId="0" borderId="6" xfId="0" applyFont="1" applyBorder="1" applyAlignment="1">
      <alignment horizontal="center" wrapText="1"/>
    </xf>
    <xf numFmtId="0" fontId="3" fillId="0" borderId="2" xfId="0" applyFont="1" applyBorder="1" applyAlignment="1">
      <alignment horizontal="center" wrapText="1"/>
    </xf>
    <xf numFmtId="165" fontId="3" fillId="0" borderId="3"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3" fillId="0" borderId="6"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zoomScale="80" zoomScaleNormal="80" workbookViewId="0">
      <selection activeCell="G6" sqref="G6"/>
    </sheetView>
  </sheetViews>
  <sheetFormatPr defaultRowHeight="15.5" x14ac:dyDescent="0.35"/>
  <cols>
    <col min="1" max="1" width="3.5" customWidth="1"/>
    <col min="2" max="2" width="33.08203125" customWidth="1"/>
    <col min="3" max="3" width="14.5" customWidth="1"/>
    <col min="4" max="4" width="12.4140625" customWidth="1"/>
    <col min="5" max="5" width="12" customWidth="1"/>
    <col min="6" max="6" width="13.75" customWidth="1"/>
    <col min="7" max="7" width="11.25" customWidth="1"/>
    <col min="8" max="8" width="11.1640625" customWidth="1"/>
  </cols>
  <sheetData>
    <row r="1" spans="1:6" ht="17.5" x14ac:dyDescent="0.35">
      <c r="A1" s="18" t="s">
        <v>0</v>
      </c>
      <c r="B1" s="18"/>
      <c r="C1" s="18"/>
      <c r="D1" s="18"/>
      <c r="E1" s="18"/>
      <c r="F1" s="18"/>
    </row>
    <row r="2" spans="1:6" x14ac:dyDescent="0.35">
      <c r="A2" s="19" t="s">
        <v>29</v>
      </c>
      <c r="B2" s="19"/>
      <c r="C2" s="19"/>
      <c r="D2" s="19"/>
      <c r="E2" s="19"/>
      <c r="F2" s="19"/>
    </row>
    <row r="3" spans="1:6" x14ac:dyDescent="0.35">
      <c r="D3" s="20" t="s">
        <v>3</v>
      </c>
      <c r="E3" s="20"/>
      <c r="F3" s="20"/>
    </row>
    <row r="4" spans="1:6" s="2" customFormat="1" ht="31.5" customHeight="1" x14ac:dyDescent="0.3">
      <c r="A4" s="21" t="s">
        <v>2</v>
      </c>
      <c r="B4" s="22" t="s">
        <v>1</v>
      </c>
      <c r="C4" s="24" t="s">
        <v>23</v>
      </c>
      <c r="D4" s="26" t="s">
        <v>21</v>
      </c>
      <c r="E4" s="27"/>
      <c r="F4" s="28" t="s">
        <v>20</v>
      </c>
    </row>
    <row r="5" spans="1:6" s="2" customFormat="1" ht="25.5" customHeight="1" x14ac:dyDescent="0.3">
      <c r="A5" s="21"/>
      <c r="B5" s="23"/>
      <c r="C5" s="25"/>
      <c r="D5" s="3" t="s">
        <v>19</v>
      </c>
      <c r="E5" s="11" t="s">
        <v>18</v>
      </c>
      <c r="F5" s="29"/>
    </row>
    <row r="6" spans="1:6" s="2" customFormat="1" ht="47" customHeight="1" x14ac:dyDescent="0.3">
      <c r="A6" s="12"/>
      <c r="B6" s="13" t="s">
        <v>24</v>
      </c>
      <c r="C6" s="14">
        <f>SUM(C7:C25)</f>
        <v>382450000</v>
      </c>
      <c r="D6" s="14">
        <f t="shared" ref="D6:F6" si="0">SUM(D7:D25)</f>
        <v>137379210</v>
      </c>
      <c r="E6" s="14">
        <f t="shared" si="0"/>
        <v>137379210</v>
      </c>
      <c r="F6" s="14">
        <f t="shared" si="0"/>
        <v>382450000</v>
      </c>
    </row>
    <row r="7" spans="1:6" s="7" customFormat="1" ht="20.5" customHeight="1" x14ac:dyDescent="0.3">
      <c r="A7" s="4">
        <v>1</v>
      </c>
      <c r="B7" s="5" t="s">
        <v>13</v>
      </c>
      <c r="C7" s="6">
        <v>54000000</v>
      </c>
      <c r="D7" s="6"/>
      <c r="E7" s="6">
        <f>C7-F7</f>
        <v>6529800</v>
      </c>
      <c r="F7" s="6">
        <v>47470200</v>
      </c>
    </row>
    <row r="8" spans="1:6" s="8" customFormat="1" ht="21.5" customHeight="1" x14ac:dyDescent="0.3">
      <c r="A8" s="4">
        <v>2</v>
      </c>
      <c r="B8" s="6" t="s">
        <v>4</v>
      </c>
      <c r="C8" s="6">
        <v>3000000</v>
      </c>
      <c r="D8" s="6"/>
      <c r="E8" s="6">
        <f t="shared" ref="E8:E19" si="1">C8-F8</f>
        <v>0</v>
      </c>
      <c r="F8" s="6">
        <v>3000000</v>
      </c>
    </row>
    <row r="9" spans="1:6" s="8" customFormat="1" ht="19" customHeight="1" x14ac:dyDescent="0.3">
      <c r="A9" s="4">
        <v>3</v>
      </c>
      <c r="B9" s="6" t="s">
        <v>5</v>
      </c>
      <c r="C9" s="6">
        <v>25000000</v>
      </c>
      <c r="D9" s="6"/>
      <c r="E9" s="6">
        <f t="shared" si="1"/>
        <v>6318400</v>
      </c>
      <c r="F9" s="6">
        <f>970600+4023000+832600+4023000+786400+4023000+4023000</f>
        <v>18681600</v>
      </c>
    </row>
    <row r="10" spans="1:6" s="8" customFormat="1" ht="20.5" customHeight="1" x14ac:dyDescent="0.3">
      <c r="A10" s="4">
        <v>4</v>
      </c>
      <c r="B10" s="6" t="s">
        <v>6</v>
      </c>
      <c r="C10" s="6">
        <v>21500000</v>
      </c>
      <c r="D10" s="6"/>
      <c r="E10" s="6">
        <f t="shared" si="1"/>
        <v>11193000</v>
      </c>
      <c r="F10" s="6">
        <f>18788000-8481000</f>
        <v>10307000</v>
      </c>
    </row>
    <row r="11" spans="1:6" s="8" customFormat="1" ht="46.5" customHeight="1" x14ac:dyDescent="0.3">
      <c r="A11" s="9">
        <v>5</v>
      </c>
      <c r="B11" s="6" t="s">
        <v>17</v>
      </c>
      <c r="C11" s="6">
        <v>45000000</v>
      </c>
      <c r="D11" s="6"/>
      <c r="E11" s="6">
        <f t="shared" si="1"/>
        <v>4791990</v>
      </c>
      <c r="F11" s="6">
        <f>18177000+22750000-500000-293990+75000</f>
        <v>40208010</v>
      </c>
    </row>
    <row r="12" spans="1:6" s="8" customFormat="1" ht="58" customHeight="1" x14ac:dyDescent="0.3">
      <c r="A12" s="9">
        <v>6</v>
      </c>
      <c r="B12" s="6" t="s">
        <v>7</v>
      </c>
      <c r="C12" s="6">
        <v>37000000</v>
      </c>
      <c r="D12" s="6"/>
      <c r="E12" s="6">
        <f t="shared" si="1"/>
        <v>4370500</v>
      </c>
      <c r="F12" s="6">
        <v>32629500</v>
      </c>
    </row>
    <row r="13" spans="1:6" s="8" customFormat="1" ht="25.5" customHeight="1" x14ac:dyDescent="0.3">
      <c r="A13" s="9">
        <v>7</v>
      </c>
      <c r="B13" s="6" t="s">
        <v>8</v>
      </c>
      <c r="C13" s="6">
        <v>36000000</v>
      </c>
      <c r="D13" s="6"/>
      <c r="E13" s="6">
        <f t="shared" si="1"/>
        <v>3524000</v>
      </c>
      <c r="F13" s="6">
        <f>18027000+14449000</f>
        <v>32476000</v>
      </c>
    </row>
    <row r="14" spans="1:6" s="8" customFormat="1" ht="29" customHeight="1" x14ac:dyDescent="0.3">
      <c r="A14" s="9">
        <v>8</v>
      </c>
      <c r="B14" s="6" t="s">
        <v>9</v>
      </c>
      <c r="C14" s="6">
        <v>8000000</v>
      </c>
      <c r="D14" s="6"/>
      <c r="E14" s="6">
        <f t="shared" si="1"/>
        <v>0</v>
      </c>
      <c r="F14" s="6">
        <v>8000000</v>
      </c>
    </row>
    <row r="15" spans="1:6" s="8" customFormat="1" ht="28.5" customHeight="1" x14ac:dyDescent="0.3">
      <c r="A15" s="9">
        <v>9</v>
      </c>
      <c r="B15" s="6" t="s">
        <v>10</v>
      </c>
      <c r="C15" s="6">
        <v>41000000</v>
      </c>
      <c r="D15" s="6"/>
      <c r="E15" s="6">
        <f t="shared" si="1"/>
        <v>41000000</v>
      </c>
      <c r="F15" s="6">
        <v>0</v>
      </c>
    </row>
    <row r="16" spans="1:6" s="8" customFormat="1" ht="29.5" customHeight="1" x14ac:dyDescent="0.3">
      <c r="A16" s="9">
        <v>10</v>
      </c>
      <c r="B16" s="6" t="s">
        <v>26</v>
      </c>
      <c r="C16" s="6">
        <v>8000000</v>
      </c>
      <c r="D16" s="6"/>
      <c r="E16" s="6">
        <f t="shared" si="1"/>
        <v>8000000</v>
      </c>
      <c r="F16" s="6">
        <v>0</v>
      </c>
    </row>
    <row r="17" spans="1:6" s="8" customFormat="1" ht="33.5" customHeight="1" x14ac:dyDescent="0.3">
      <c r="A17" s="9">
        <v>11</v>
      </c>
      <c r="B17" s="6" t="s">
        <v>27</v>
      </c>
      <c r="C17" s="6">
        <v>44000000</v>
      </c>
      <c r="D17" s="6"/>
      <c r="E17" s="6">
        <f t="shared" si="1"/>
        <v>44000000</v>
      </c>
      <c r="F17" s="6">
        <v>0</v>
      </c>
    </row>
    <row r="18" spans="1:6" s="17" customFormat="1" ht="29.5" customHeight="1" x14ac:dyDescent="0.3">
      <c r="A18" s="15">
        <v>12</v>
      </c>
      <c r="B18" s="16" t="s">
        <v>28</v>
      </c>
      <c r="C18" s="16">
        <v>33450000</v>
      </c>
      <c r="D18" s="16"/>
      <c r="E18" s="16">
        <f t="shared" si="1"/>
        <v>4532520</v>
      </c>
      <c r="F18" s="16">
        <f>19200000+9717480</f>
        <v>28917480</v>
      </c>
    </row>
    <row r="19" spans="1:6" s="8" customFormat="1" ht="17.5" customHeight="1" x14ac:dyDescent="0.3">
      <c r="A19" s="4">
        <v>13</v>
      </c>
      <c r="B19" s="6" t="s">
        <v>14</v>
      </c>
      <c r="C19" s="6">
        <v>17000000</v>
      </c>
      <c r="D19" s="6"/>
      <c r="E19" s="6">
        <f t="shared" si="1"/>
        <v>2100000</v>
      </c>
      <c r="F19" s="6">
        <f>6000000+6400000+2500000</f>
        <v>14900000</v>
      </c>
    </row>
    <row r="20" spans="1:6" s="8" customFormat="1" ht="22.5" customHeight="1" x14ac:dyDescent="0.3">
      <c r="A20" s="4">
        <v>14</v>
      </c>
      <c r="B20" s="6" t="s">
        <v>11</v>
      </c>
      <c r="C20" s="6">
        <v>0</v>
      </c>
      <c r="D20" s="6">
        <f>65358000+2200000+4600000</f>
        <v>72158000</v>
      </c>
      <c r="E20" s="6"/>
      <c r="F20" s="6">
        <f>65358000+2200000+4600000</f>
        <v>72158000</v>
      </c>
    </row>
    <row r="21" spans="1:6" s="8" customFormat="1" ht="29.5" customHeight="1" x14ac:dyDescent="0.3">
      <c r="A21" s="4">
        <v>15</v>
      </c>
      <c r="B21" s="6" t="s">
        <v>12</v>
      </c>
      <c r="C21" s="6">
        <v>0</v>
      </c>
      <c r="D21" s="6">
        <v>22810000</v>
      </c>
      <c r="E21" s="6"/>
      <c r="F21" s="6">
        <v>22810000</v>
      </c>
    </row>
    <row r="22" spans="1:6" s="8" customFormat="1" ht="31.5" customHeight="1" x14ac:dyDescent="0.3">
      <c r="A22" s="4">
        <v>16</v>
      </c>
      <c r="B22" s="6" t="s">
        <v>22</v>
      </c>
      <c r="C22" s="6">
        <v>0</v>
      </c>
      <c r="D22" s="6">
        <v>7417800</v>
      </c>
      <c r="E22" s="6"/>
      <c r="F22" s="6">
        <v>7417800</v>
      </c>
    </row>
    <row r="23" spans="1:6" s="8" customFormat="1" ht="21.5" customHeight="1" x14ac:dyDescent="0.3">
      <c r="A23" s="4">
        <v>17</v>
      </c>
      <c r="B23" s="6" t="s">
        <v>15</v>
      </c>
      <c r="C23" s="6">
        <v>0</v>
      </c>
      <c r="D23" s="10">
        <v>4273180</v>
      </c>
      <c r="E23" s="6"/>
      <c r="F23" s="10">
        <v>4273180</v>
      </c>
    </row>
    <row r="24" spans="1:6" s="8" customFormat="1" ht="21.5" customHeight="1" x14ac:dyDescent="0.3">
      <c r="A24" s="4">
        <v>18</v>
      </c>
      <c r="B24" s="6" t="s">
        <v>16</v>
      </c>
      <c r="C24" s="6">
        <v>0</v>
      </c>
      <c r="D24" s="10">
        <f>24420000+4400000+1900230</f>
        <v>30720230</v>
      </c>
      <c r="E24" s="6"/>
      <c r="F24" s="10">
        <f>24420000+4400000+1900230</f>
        <v>30720230</v>
      </c>
    </row>
    <row r="25" spans="1:6" s="8" customFormat="1" ht="73.5" customHeight="1" x14ac:dyDescent="0.3">
      <c r="A25" s="9">
        <v>19</v>
      </c>
      <c r="B25" s="6" t="s">
        <v>25</v>
      </c>
      <c r="C25" s="6">
        <v>9500000</v>
      </c>
      <c r="D25" s="10"/>
      <c r="E25" s="6">
        <f>C25-F25</f>
        <v>1019000</v>
      </c>
      <c r="F25" s="10">
        <v>8481000</v>
      </c>
    </row>
    <row r="26" spans="1:6" x14ac:dyDescent="0.35">
      <c r="E26" s="1"/>
    </row>
    <row r="27" spans="1:6" x14ac:dyDescent="0.35">
      <c r="E27" s="1"/>
    </row>
    <row r="29" spans="1:6" x14ac:dyDescent="0.35">
      <c r="E29" s="1"/>
      <c r="F29" s="1"/>
    </row>
  </sheetData>
  <mergeCells count="8">
    <mergeCell ref="A1:F1"/>
    <mergeCell ref="A2:F2"/>
    <mergeCell ref="D3:F3"/>
    <mergeCell ref="A4:A5"/>
    <mergeCell ref="B4:B5"/>
    <mergeCell ref="C4:C5"/>
    <mergeCell ref="D4:E4"/>
    <mergeCell ref="F4:F5"/>
  </mergeCells>
  <pageMargins left="0.45" right="0.45" top="0.5" bottom="0.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Hoi Pn -Dc theo mau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2023-12-07T02:16:39Z</cp:lastPrinted>
  <dcterms:created xsi:type="dcterms:W3CDTF">2023-11-21T12:36:36Z</dcterms:created>
  <dcterms:modified xsi:type="dcterms:W3CDTF">2023-12-13T08:20:59Z</dcterms:modified>
</cp:coreProperties>
</file>